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<sst xmlns="http://schemas.openxmlformats.org/spreadsheetml/2006/main" count="162" uniqueCount="112">
  <si>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</si>
  <si>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</si>
  <si>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</si>
  <si>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</si>
  <si>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</si>
  <si>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</si>
  <si>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</si>
  <si>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</si>
  <si>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</si>
  <si>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</si>
  <si>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</si>
  <si>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</si>
  <si>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</si>
  <si>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</si>
  <si>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</si>
  <si>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</si>
  <si>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</si>
  <si>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</si>
  <si>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</si>
  <si>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</si>
  <si>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</si>
  <si>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</si>
  <si>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</si>
  <si>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</si>
  <si>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</si>
  <si>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</si>
  <si>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</si>
  <si>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</si>
  <si>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</si>
  <si>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</si>
  <si>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</si>
  <si>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</si>
  <si>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</si>
  <si>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</si>
  <si>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</si>
  <si>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</si>
  <si>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</si>
  <si>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</si>
  <si>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</si>
  <si>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</si>
  <si>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</si>
  <si>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</si>
  <si>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</si>
  <si>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</si>
  <si>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</si>
  <si>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</si>
  <si>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</si>
  <si>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</si>
  <si>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</si>
  <si>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</si>
  <si>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</si>
  <si>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</si>
  <si>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</si>
  <si>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</si>
  <si>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</si>
  <si>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</si>
  <si>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</si>
  <si>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</si>
  <si>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</si>
  <si>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</si>
  <si>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</si>
  <si>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</si>
  <si>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</si>
  <si>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</si>
  <si>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</si>
  <si>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</si>
  <si>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</si>
  <si>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</si>
  <si>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</si>
  <si>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</si>
  <si>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</si>
  <si>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</si>
  <si>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</si>
  <si>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</si>
  <si>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</si>
  <si>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</si>
  <si>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</si>
  <si>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</si>
  <si>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</si>
  <si>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</si>
  <si>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</si>
  <si>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</si>
  <si>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</si>
  <si>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</si>
  <si>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</si>
  <si>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</si>
  <si>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</si>
  <si>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</si>
  <si>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</si>
  <si>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</si>
  <si>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</si>
  <si>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</si>
  <si>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</si>
  <si>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</si>
  <si>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</si>
  <si>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</si>
  <si>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</si>
  <si>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</si>
  <si>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</si>
  <si>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</si>
  <si>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</si>
  <si>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</si>
  <si>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</si>
  <si>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</si>
  <si>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</si>
  <si>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</si>
  <si>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</si>
  <si>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</si>
  <si>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</si>
  <si>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</si>
  <si>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</si>
  <si>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03.04.2017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</si>
</sst>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33385105"/>
        <c:axId val="32030490"/>
      </c:bar3DChart>
      <c:catAx>
        <c:axId val="3338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30490"/>
        <c:crosses val="autoZero"/>
        <c:auto val="1"/>
        <c:lblOffset val="100"/>
        <c:tickLblSkip val="1"/>
        <c:noMultiLvlLbl val="0"/>
      </c:catAx>
      <c:valAx>
        <c:axId val="32030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9838955"/>
        <c:axId val="44332868"/>
      </c:bar3D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32868"/>
        <c:crosses val="autoZero"/>
        <c:auto val="1"/>
        <c:lblOffset val="100"/>
        <c:tickLblSkip val="1"/>
        <c:noMultiLvlLbl val="0"/>
      </c:catAx>
      <c:valAx>
        <c:axId val="44332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63451493"/>
        <c:axId val="34192526"/>
      </c:bar3D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2526"/>
        <c:crosses val="autoZero"/>
        <c:auto val="1"/>
        <c:lblOffset val="100"/>
        <c:tickLblSkip val="1"/>
        <c:noMultiLvlLbl val="0"/>
      </c:catAx>
      <c:valAx>
        <c:axId val="34192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1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39297279"/>
        <c:axId val="18131192"/>
      </c:bar3D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1192"/>
        <c:crosses val="autoZero"/>
        <c:auto val="1"/>
        <c:lblOffset val="100"/>
        <c:tickLblSkip val="1"/>
        <c:noMultiLvlLbl val="0"/>
      </c:catAx>
      <c:valAx>
        <c:axId val="18131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7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28963001"/>
        <c:axId val="59340418"/>
      </c:bar3D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0418"/>
        <c:crosses val="autoZero"/>
        <c:auto val="1"/>
        <c:lblOffset val="100"/>
        <c:tickLblSkip val="2"/>
        <c:noMultiLvlLbl val="0"/>
      </c:catAx>
      <c:valAx>
        <c:axId val="59340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3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64301715"/>
        <c:axId val="41844524"/>
      </c:bar3D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44524"/>
        <c:crosses val="autoZero"/>
        <c:auto val="1"/>
        <c:lblOffset val="100"/>
        <c:tickLblSkip val="1"/>
        <c:noMultiLvlLbl val="0"/>
      </c:catAx>
      <c:valAx>
        <c:axId val="41844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41056397"/>
        <c:axId val="33963254"/>
      </c:bar3D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963254"/>
        <c:crosses val="autoZero"/>
        <c:auto val="1"/>
        <c:lblOffset val="100"/>
        <c:tickLblSkip val="1"/>
        <c:noMultiLvlLbl val="0"/>
      </c:catAx>
      <c:valAx>
        <c:axId val="33963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37233831"/>
        <c:axId val="66669024"/>
      </c:bar3D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69024"/>
        <c:crosses val="autoZero"/>
        <c:auto val="1"/>
        <c:lblOffset val="100"/>
        <c:tickLblSkip val="1"/>
        <c:noMultiLvlLbl val="0"/>
      </c:catAx>
      <c:valAx>
        <c:axId val="66669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33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63150305"/>
        <c:axId val="31481834"/>
      </c:bar3D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81834"/>
        <c:crosses val="autoZero"/>
        <c:auto val="1"/>
        <c:lblOffset val="100"/>
        <c:tickLblSkip val="1"/>
        <c:noMultiLvlLbl val="0"/>
      </c:catAx>
      <c:valAx>
        <c:axId val="31481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0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</f>
        <v>153670.00000000003</v>
      </c>
      <c r="E6" s="3">
        <f>D6/D150*100</f>
        <v>39.71821186113436</v>
      </c>
      <c r="F6" s="3">
        <f>D6/B6*100</f>
        <v>69.70188349756768</v>
      </c>
      <c r="G6" s="3">
        <f aca="true" t="shared" si="0" ref="G6:G43">D6/C6*100</f>
        <v>24.561542030733026</v>
      </c>
      <c r="H6" s="47">
        <f>B6-D6</f>
        <v>66797.49999999997</v>
      </c>
      <c r="I6" s="47">
        <f aca="true" t="shared" si="1" ref="I6:I43">C6-D6</f>
        <v>471982.8999999999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</f>
        <v>53305.2</v>
      </c>
      <c r="E7" s="95">
        <f>D7/D6*100</f>
        <v>34.68809787206351</v>
      </c>
      <c r="F7" s="95">
        <f>D7/B7*100</f>
        <v>71.141516434356</v>
      </c>
      <c r="G7" s="95">
        <f>D7/C7*100</f>
        <v>21.906141545896695</v>
      </c>
      <c r="H7" s="105">
        <f>B7-D7</f>
        <v>21623.199999999997</v>
      </c>
      <c r="I7" s="105">
        <f t="shared" si="1"/>
        <v>190029.3</v>
      </c>
    </row>
    <row r="8" spans="1:9" ht="18">
      <c r="A8" s="23" t="s">
        <v>3</v>
      </c>
      <c r="B8" s="42">
        <v>151038.5</v>
      </c>
      <c r="C8" s="43">
        <f>487771.7+47.1</f>
        <v>487818.8</v>
      </c>
      <c r="D8" s="44">
        <f>12945+14658+9353.4+10.2+0.1+7+16015+13071.9+6973.3+1906+3.4+7.6+13882.5+6.6+747.5+21101.8</f>
        <v>110689.3</v>
      </c>
      <c r="E8" s="1">
        <f>D8/D6*100</f>
        <v>72.0305199453374</v>
      </c>
      <c r="F8" s="1">
        <f>D8/B8*100</f>
        <v>73.2854868129649</v>
      </c>
      <c r="G8" s="1">
        <f t="shared" si="0"/>
        <v>22.69065890859475</v>
      </c>
      <c r="H8" s="44">
        <f>B8-D8</f>
        <v>40349.2</v>
      </c>
      <c r="I8" s="44">
        <f t="shared" si="1"/>
        <v>377129.5</v>
      </c>
    </row>
    <row r="9" spans="1:9" ht="18">
      <c r="A9" s="23" t="s">
        <v>2</v>
      </c>
      <c r="B9" s="42">
        <v>37.9</v>
      </c>
      <c r="C9" s="43">
        <v>92.5</v>
      </c>
      <c r="D9" s="44">
        <f>2.5+4.3+3.3+7</f>
        <v>17.1</v>
      </c>
      <c r="E9" s="12">
        <f>D9/D6*100</f>
        <v>0.01112774126374699</v>
      </c>
      <c r="F9" s="120">
        <f>D9/B9*100</f>
        <v>45.11873350923483</v>
      </c>
      <c r="G9" s="1">
        <f t="shared" si="0"/>
        <v>18.486486486486488</v>
      </c>
      <c r="H9" s="44">
        <f aca="true" t="shared" si="2" ref="H9:H43">B9-D9</f>
        <v>20.799999999999997</v>
      </c>
      <c r="I9" s="44">
        <f t="shared" si="1"/>
        <v>75.4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</f>
        <v>7381.1</v>
      </c>
      <c r="E10" s="1">
        <f>D10/D6*100</f>
        <v>4.803214680809527</v>
      </c>
      <c r="F10" s="1">
        <f aca="true" t="shared" si="3" ref="F10:F41">D10/B10*100</f>
        <v>64.62970421869254</v>
      </c>
      <c r="G10" s="1">
        <f t="shared" si="0"/>
        <v>26.877992826320487</v>
      </c>
      <c r="H10" s="44">
        <f t="shared" si="2"/>
        <v>4039.5</v>
      </c>
      <c r="I10" s="44">
        <f t="shared" si="1"/>
        <v>20080.4</v>
      </c>
    </row>
    <row r="11" spans="1:9" ht="18">
      <c r="A11" s="23" t="s">
        <v>0</v>
      </c>
      <c r="B11" s="42">
        <v>47704.8</v>
      </c>
      <c r="C11" s="43">
        <v>80900.5</v>
      </c>
      <c r="D11" s="49">
        <f>143.9+390+0.1+142.7+13.1+169.2+704.4+3378.9+1906.3+468.5+6301.9+20.7+31.8+0.1+3059.4+2301.7+3149.2+438.7+2370.2+711.7+2057.8+893.1+2232.6</f>
        <v>30886</v>
      </c>
      <c r="E11" s="1">
        <f>D11/D6*100</f>
        <v>20.098913255677747</v>
      </c>
      <c r="F11" s="1">
        <f t="shared" si="3"/>
        <v>64.7440089886133</v>
      </c>
      <c r="G11" s="1">
        <f t="shared" si="0"/>
        <v>38.17776157131291</v>
      </c>
      <c r="H11" s="44">
        <f t="shared" si="2"/>
        <v>16818.800000000003</v>
      </c>
      <c r="I11" s="44">
        <f t="shared" si="1"/>
        <v>50014.5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</f>
        <v>3339.4</v>
      </c>
      <c r="E12" s="1">
        <f>D12/D6*100</f>
        <v>2.173098197436064</v>
      </c>
      <c r="F12" s="1">
        <f t="shared" si="3"/>
        <v>70.22923238696109</v>
      </c>
      <c r="G12" s="1">
        <f t="shared" si="0"/>
        <v>23.775755763452803</v>
      </c>
      <c r="H12" s="44">
        <f t="shared" si="2"/>
        <v>1415.6</v>
      </c>
      <c r="I12" s="44">
        <f t="shared" si="1"/>
        <v>10706</v>
      </c>
    </row>
    <row r="13" spans="1:9" ht="18.75" thickBot="1">
      <c r="A13" s="23" t="s">
        <v>28</v>
      </c>
      <c r="B13" s="43">
        <f>B6-B8-B9-B10-B11-B12</f>
        <v>5510.700000000004</v>
      </c>
      <c r="C13" s="43">
        <f>C6-C8-C9-C10-C11-C12</f>
        <v>15334.199999999919</v>
      </c>
      <c r="D13" s="43">
        <f>D6-D8-D9-D10-D11-D12</f>
        <v>1357.100000000029</v>
      </c>
      <c r="E13" s="1">
        <f>D13/D6*100</f>
        <v>0.8831261794755182</v>
      </c>
      <c r="F13" s="1">
        <f t="shared" si="3"/>
        <v>24.62663545466144</v>
      </c>
      <c r="G13" s="1">
        <f t="shared" si="0"/>
        <v>8.850151947933615</v>
      </c>
      <c r="H13" s="44">
        <f t="shared" si="2"/>
        <v>4153.599999999975</v>
      </c>
      <c r="I13" s="44">
        <f t="shared" si="1"/>
        <v>13977.09999999989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</f>
        <v>91340.30000000003</v>
      </c>
      <c r="E18" s="3">
        <f>D18/D150*100</f>
        <v>23.60820841322035</v>
      </c>
      <c r="F18" s="3">
        <f>D18/B18*100</f>
        <v>65.16515252476684</v>
      </c>
      <c r="G18" s="3">
        <f t="shared" si="0"/>
        <v>26.431894110719018</v>
      </c>
      <c r="H18" s="47">
        <f>B18-D18</f>
        <v>48827.09999999996</v>
      </c>
      <c r="I18" s="47">
        <f t="shared" si="1"/>
        <v>254228.1999999999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</f>
        <v>54515.8</v>
      </c>
      <c r="E19" s="95">
        <f>D19/D18*100</f>
        <v>59.68427955677832</v>
      </c>
      <c r="F19" s="95">
        <f t="shared" si="3"/>
        <v>67.59193248221112</v>
      </c>
      <c r="G19" s="95">
        <f t="shared" si="0"/>
        <v>22.76181549066723</v>
      </c>
      <c r="H19" s="105">
        <f t="shared" si="2"/>
        <v>26138.5</v>
      </c>
      <c r="I19" s="105">
        <f t="shared" si="1"/>
        <v>184989.7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91340.30000000003</v>
      </c>
      <c r="E25" s="1">
        <f>D25/D18*100</f>
        <v>100</v>
      </c>
      <c r="F25" s="1">
        <f t="shared" si="3"/>
        <v>65.16515252476684</v>
      </c>
      <c r="G25" s="1">
        <f t="shared" si="0"/>
        <v>26.431894110719018</v>
      </c>
      <c r="H25" s="44">
        <f t="shared" si="2"/>
        <v>48827.09999999996</v>
      </c>
      <c r="I25" s="44">
        <f t="shared" si="1"/>
        <v>254228.1999999999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</f>
        <v>13712.100000000002</v>
      </c>
      <c r="E33" s="3">
        <f>D33/D150*100</f>
        <v>3.544088585026748</v>
      </c>
      <c r="F33" s="3">
        <f>D33/B33*100</f>
        <v>69.0998241273137</v>
      </c>
      <c r="G33" s="3">
        <f t="shared" si="0"/>
        <v>20.37359237957129</v>
      </c>
      <c r="H33" s="47">
        <f t="shared" si="2"/>
        <v>6131.799999999999</v>
      </c>
      <c r="I33" s="47">
        <f t="shared" si="1"/>
        <v>53591.2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</f>
        <v>11246.6</v>
      </c>
      <c r="E34" s="1">
        <f>D34/D33*100</f>
        <v>82.0195301959583</v>
      </c>
      <c r="F34" s="1">
        <f t="shared" si="3"/>
        <v>74.32623551026343</v>
      </c>
      <c r="G34" s="1">
        <f t="shared" si="0"/>
        <v>20.251044819657192</v>
      </c>
      <c r="H34" s="44">
        <f t="shared" si="2"/>
        <v>3884.7999999999993</v>
      </c>
      <c r="I34" s="44">
        <f t="shared" si="1"/>
        <v>44289.3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</f>
        <v>815.6</v>
      </c>
      <c r="E36" s="1">
        <f>D36/D33*100</f>
        <v>5.948031300821901</v>
      </c>
      <c r="F36" s="1">
        <f t="shared" si="3"/>
        <v>51.28269617706237</v>
      </c>
      <c r="G36" s="1">
        <f t="shared" si="0"/>
        <v>27.69157640987336</v>
      </c>
      <c r="H36" s="44">
        <f t="shared" si="2"/>
        <v>774.8000000000001</v>
      </c>
      <c r="I36" s="44">
        <f t="shared" si="1"/>
        <v>2129.7000000000003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0.18815498720108517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</f>
        <v>15.299999999999999</v>
      </c>
      <c r="E38" s="1">
        <f>D38/D33*100</f>
        <v>0.11158028310762026</v>
      </c>
      <c r="F38" s="1">
        <f t="shared" si="3"/>
        <v>75</v>
      </c>
      <c r="G38" s="1">
        <f t="shared" si="0"/>
        <v>18.935643564356436</v>
      </c>
      <c r="H38" s="44">
        <f t="shared" si="2"/>
        <v>5.1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1608.800000000002</v>
      </c>
      <c r="E39" s="1">
        <f>D39/D33*100</f>
        <v>11.732703232911092</v>
      </c>
      <c r="F39" s="1">
        <f t="shared" si="3"/>
        <v>54.30181928646171</v>
      </c>
      <c r="G39" s="1">
        <f t="shared" si="0"/>
        <v>20.402779891442215</v>
      </c>
      <c r="H39" s="44">
        <f>B39-D39</f>
        <v>1353.8999999999996</v>
      </c>
      <c r="I39" s="44">
        <f t="shared" si="1"/>
        <v>6276.4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</f>
        <v>506.59999999999997</v>
      </c>
      <c r="E43" s="3">
        <f>D43/D150*100</f>
        <v>0.130938023874866</v>
      </c>
      <c r="F43" s="3">
        <f>D43/B43*100</f>
        <v>70.22456334904352</v>
      </c>
      <c r="G43" s="3">
        <f t="shared" si="0"/>
        <v>32.12224969881428</v>
      </c>
      <c r="H43" s="47">
        <f t="shared" si="2"/>
        <v>214.8</v>
      </c>
      <c r="I43" s="47">
        <f t="shared" si="1"/>
        <v>1070.5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</f>
        <v>2821.9</v>
      </c>
      <c r="E45" s="3">
        <f>D45/D150*100</f>
        <v>0.7293604610589902</v>
      </c>
      <c r="F45" s="3">
        <f>D45/B45*100</f>
        <v>70.00669825597261</v>
      </c>
      <c r="G45" s="3">
        <f aca="true" t="shared" si="4" ref="G45:G76">D45/C45*100</f>
        <v>23.93875127248049</v>
      </c>
      <c r="H45" s="47">
        <f>B45-D45</f>
        <v>1209</v>
      </c>
      <c r="I45" s="47">
        <f aca="true" t="shared" si="5" ref="I45:I77">C45-D45</f>
        <v>8966.1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</f>
        <v>2434.9</v>
      </c>
      <c r="E46" s="1">
        <f>D46/D45*100</f>
        <v>86.28583578440058</v>
      </c>
      <c r="F46" s="1">
        <f aca="true" t="shared" si="6" ref="F46:F74">D46/B46*100</f>
        <v>72.0683123187119</v>
      </c>
      <c r="G46" s="1">
        <f t="shared" si="4"/>
        <v>23.12411559683562</v>
      </c>
      <c r="H46" s="44">
        <f aca="true" t="shared" si="7" ref="H46:H74">B46-D46</f>
        <v>943.6999999999998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</f>
        <v>11</v>
      </c>
      <c r="E48" s="1">
        <f>D48/D45*100</f>
        <v>0.38980828519791627</v>
      </c>
      <c r="F48" s="1">
        <f t="shared" si="6"/>
        <v>45.08196721311475</v>
      </c>
      <c r="G48" s="1">
        <f t="shared" si="4"/>
        <v>14.804845222072677</v>
      </c>
      <c r="H48" s="44">
        <f t="shared" si="7"/>
        <v>13.399999999999999</v>
      </c>
      <c r="I48" s="44">
        <f t="shared" si="5"/>
        <v>63.30000000000001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</f>
        <v>327.5</v>
      </c>
      <c r="E49" s="1">
        <f>D49/D45*100</f>
        <v>11.605655763847054</v>
      </c>
      <c r="F49" s="1">
        <f t="shared" si="6"/>
        <v>61.85080264400378</v>
      </c>
      <c r="G49" s="1">
        <f t="shared" si="4"/>
        <v>37.85689515662929</v>
      </c>
      <c r="H49" s="44">
        <f t="shared" si="7"/>
        <v>202</v>
      </c>
      <c r="I49" s="44">
        <f t="shared" si="5"/>
        <v>537.6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48.5</v>
      </c>
      <c r="E50" s="1">
        <f>D50/D45*100</f>
        <v>1.7187001665544492</v>
      </c>
      <c r="F50" s="1">
        <f t="shared" si="6"/>
        <v>49.69262295081958</v>
      </c>
      <c r="G50" s="1">
        <f t="shared" si="4"/>
        <v>15.275590551181137</v>
      </c>
      <c r="H50" s="44">
        <f t="shared" si="7"/>
        <v>49.10000000000018</v>
      </c>
      <c r="I50" s="44">
        <f t="shared" si="5"/>
        <v>268.99999999999926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</f>
        <v>5479.200000000001</v>
      </c>
      <c r="E51" s="3">
        <f>D51/D150*100</f>
        <v>1.4161776952529923</v>
      </c>
      <c r="F51" s="3">
        <f>D51/B51*100</f>
        <v>62.448853987394436</v>
      </c>
      <c r="G51" s="3">
        <f t="shared" si="4"/>
        <v>21.189000220428717</v>
      </c>
      <c r="H51" s="47">
        <f>B51-D51</f>
        <v>3294.699999999999</v>
      </c>
      <c r="I51" s="47">
        <f t="shared" si="5"/>
        <v>20379.5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</f>
        <v>3407.2</v>
      </c>
      <c r="E52" s="1">
        <f>D52/D51*100</f>
        <v>62.18426047598188</v>
      </c>
      <c r="F52" s="1">
        <f t="shared" si="6"/>
        <v>72.34738294935768</v>
      </c>
      <c r="G52" s="1">
        <f t="shared" si="4"/>
        <v>21.045349541069065</v>
      </c>
      <c r="H52" s="44">
        <f t="shared" si="7"/>
        <v>1302.3000000000002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</f>
        <v>117.8</v>
      </c>
      <c r="E54" s="1">
        <f>D54/D51*100</f>
        <v>2.1499488976492915</v>
      </c>
      <c r="F54" s="1">
        <f t="shared" si="6"/>
        <v>42.298025134649905</v>
      </c>
      <c r="G54" s="1">
        <f t="shared" si="4"/>
        <v>14.539619846951368</v>
      </c>
      <c r="H54" s="44">
        <f t="shared" si="7"/>
        <v>160.7</v>
      </c>
      <c r="I54" s="44">
        <f t="shared" si="5"/>
        <v>692.4000000000001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</f>
        <v>312.90000000000003</v>
      </c>
      <c r="E55" s="1">
        <f>D55/D51*100</f>
        <v>5.710687691633815</v>
      </c>
      <c r="F55" s="1">
        <f t="shared" si="6"/>
        <v>50.680272108843546</v>
      </c>
      <c r="G55" s="1">
        <f t="shared" si="4"/>
        <v>29.84263233190272</v>
      </c>
      <c r="H55" s="44">
        <f t="shared" si="7"/>
        <v>304.49999999999994</v>
      </c>
      <c r="I55" s="44">
        <f t="shared" si="5"/>
        <v>735.5999999999999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2.190100744634253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1521.3000000000009</v>
      </c>
      <c r="E57" s="1">
        <f>D57/D51*100</f>
        <v>27.765002190100756</v>
      </c>
      <c r="F57" s="1">
        <f t="shared" si="6"/>
        <v>50.78617926890339</v>
      </c>
      <c r="G57" s="1">
        <f t="shared" si="4"/>
        <v>20.901858950579125</v>
      </c>
      <c r="H57" s="44">
        <f>B57-D57</f>
        <v>1474.1999999999987</v>
      </c>
      <c r="I57" s="44">
        <f>C57-D57</f>
        <v>5757.000000000001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</f>
        <v>682.9000000000001</v>
      </c>
      <c r="E59" s="3">
        <f>D59/D150*100</f>
        <v>0.1765052832691394</v>
      </c>
      <c r="F59" s="3">
        <f>D59/B59*100</f>
        <v>48.71593665287488</v>
      </c>
      <c r="G59" s="3">
        <f t="shared" si="4"/>
        <v>8.488924247321185</v>
      </c>
      <c r="H59" s="47">
        <f>B59-D59</f>
        <v>718.8999999999999</v>
      </c>
      <c r="I59" s="47">
        <f t="shared" si="5"/>
        <v>7361.700000000001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</f>
        <v>602.9</v>
      </c>
      <c r="E60" s="1">
        <f>D60/D59*100</f>
        <v>88.28525406355247</v>
      </c>
      <c r="F60" s="1">
        <f t="shared" si="6"/>
        <v>63.94781501909207</v>
      </c>
      <c r="G60" s="1">
        <f t="shared" si="4"/>
        <v>20.78750474088887</v>
      </c>
      <c r="H60" s="44">
        <f t="shared" si="7"/>
        <v>339.9</v>
      </c>
      <c r="I60" s="44">
        <f t="shared" si="5"/>
        <v>2297.4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</f>
        <v>74.6</v>
      </c>
      <c r="E62" s="1">
        <f>D62/D59*100</f>
        <v>10.924000585737295</v>
      </c>
      <c r="F62" s="1">
        <f t="shared" si="6"/>
        <v>32.18291630716134</v>
      </c>
      <c r="G62" s="1">
        <f t="shared" si="4"/>
        <v>16.511730854360334</v>
      </c>
      <c r="H62" s="44">
        <f t="shared" si="7"/>
        <v>157.20000000000002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5.400000000000119</v>
      </c>
      <c r="E64" s="1">
        <f>D64/D59*100</f>
        <v>0.7907453507102239</v>
      </c>
      <c r="F64" s="1">
        <f t="shared" si="6"/>
        <v>2.3767605633803344</v>
      </c>
      <c r="G64" s="1">
        <f t="shared" si="4"/>
        <v>0.8329477093938175</v>
      </c>
      <c r="H64" s="44">
        <f t="shared" si="7"/>
        <v>221.79999999999987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216.79999999999995</v>
      </c>
      <c r="E69" s="35">
        <f>D69/D150*100</f>
        <v>0.05603506430333783</v>
      </c>
      <c r="F69" s="3">
        <f>D69/B69*100</f>
        <v>66.34026927784576</v>
      </c>
      <c r="G69" s="3">
        <f t="shared" si="4"/>
        <v>44.45355751486568</v>
      </c>
      <c r="H69" s="47">
        <f>B69-D69</f>
        <v>110.00000000000006</v>
      </c>
      <c r="I69" s="47">
        <f t="shared" si="5"/>
        <v>270.9000000000001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</f>
        <v>210.29999999999995</v>
      </c>
      <c r="E70" s="1">
        <f>D70/D69*100</f>
        <v>97.00184501845018</v>
      </c>
      <c r="F70" s="1">
        <f t="shared" si="6"/>
        <v>73.40314136125653</v>
      </c>
      <c r="G70" s="1">
        <f t="shared" si="4"/>
        <v>72.76816608996538</v>
      </c>
      <c r="H70" s="44">
        <f t="shared" si="7"/>
        <v>76.20000000000005</v>
      </c>
      <c r="I70" s="44">
        <f t="shared" si="5"/>
        <v>78.70000000000005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3.0908226343319076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</f>
        <v>21788.8</v>
      </c>
      <c r="E90" s="3">
        <f>D90/D150*100</f>
        <v>5.63162734821295</v>
      </c>
      <c r="F90" s="3">
        <f aca="true" t="shared" si="10" ref="F90:F96">D90/B90*100</f>
        <v>39.50753386158002</v>
      </c>
      <c r="G90" s="3">
        <f t="shared" si="8"/>
        <v>13.793871866295266</v>
      </c>
      <c r="H90" s="47">
        <f aca="true" t="shared" si="11" ref="H90:H96">B90-D90</f>
        <v>33362.2</v>
      </c>
      <c r="I90" s="47">
        <f t="shared" si="9"/>
        <v>136171.2</v>
      </c>
    </row>
    <row r="91" spans="1:9" ht="18">
      <c r="A91" s="23" t="s">
        <v>3</v>
      </c>
      <c r="B91" s="42">
        <v>50590.6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</f>
        <v>19532.600000000002</v>
      </c>
      <c r="E91" s="1">
        <f>D91/D90*100</f>
        <v>89.64513878689971</v>
      </c>
      <c r="F91" s="1">
        <f t="shared" si="10"/>
        <v>38.60914873514052</v>
      </c>
      <c r="G91" s="1">
        <f t="shared" si="8"/>
        <v>13.175784606957885</v>
      </c>
      <c r="H91" s="44">
        <f t="shared" si="11"/>
        <v>31057.999999999996</v>
      </c>
      <c r="I91" s="44">
        <f t="shared" si="9"/>
        <v>128713.6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</f>
        <v>999.5</v>
      </c>
      <c r="E92" s="1">
        <f>D92/D90*100</f>
        <v>4.587219121750624</v>
      </c>
      <c r="F92" s="1">
        <f t="shared" si="10"/>
        <v>66.12636453853787</v>
      </c>
      <c r="G92" s="1">
        <f t="shared" si="8"/>
        <v>38.14012058307258</v>
      </c>
      <c r="H92" s="44">
        <f t="shared" si="11"/>
        <v>512</v>
      </c>
      <c r="I92" s="44">
        <f t="shared" si="9"/>
        <v>1621.1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3048.9000000000015</v>
      </c>
      <c r="C94" s="43">
        <f>C90-C91-C92-C93</f>
        <v>7093.199999999988</v>
      </c>
      <c r="D94" s="43">
        <f>D90-D91-D92-D93</f>
        <v>1256.699999999997</v>
      </c>
      <c r="E94" s="1">
        <f>D94/D90*100</f>
        <v>5.76764209134967</v>
      </c>
      <c r="F94" s="1">
        <f t="shared" si="10"/>
        <v>41.21814424874534</v>
      </c>
      <c r="G94" s="1">
        <f>D94/C94*100</f>
        <v>17.716968364066982</v>
      </c>
      <c r="H94" s="44">
        <f t="shared" si="11"/>
        <v>1792.2000000000044</v>
      </c>
      <c r="I94" s="44">
        <f>C94-D94</f>
        <v>5836.499999999991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</f>
        <v>15415.299999999996</v>
      </c>
      <c r="E95" s="107">
        <f>D95/D150*100</f>
        <v>3.9843050127086888</v>
      </c>
      <c r="F95" s="110">
        <f t="shared" si="10"/>
        <v>64.40377014798163</v>
      </c>
      <c r="G95" s="106">
        <f>D95/C95*100</f>
        <v>25.74343901604027</v>
      </c>
      <c r="H95" s="112">
        <f t="shared" si="11"/>
        <v>8520.100000000006</v>
      </c>
      <c r="I95" s="122">
        <f>C95-D95</f>
        <v>44465.200000000004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15.363307882428497</v>
      </c>
      <c r="F96" s="118">
        <f t="shared" si="10"/>
        <v>65.7915937439231</v>
      </c>
      <c r="G96" s="119">
        <f>D96/C96*100</f>
        <v>22.497815100505374</v>
      </c>
      <c r="H96" s="123">
        <f t="shared" si="11"/>
        <v>1231.4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</f>
        <v>2662.7</v>
      </c>
      <c r="E102" s="19">
        <f>D102/D150*100</f>
        <v>0.6882129415152107</v>
      </c>
      <c r="F102" s="19">
        <f>D102/B102*100</f>
        <v>57.67664515011046</v>
      </c>
      <c r="G102" s="19">
        <f aca="true" t="shared" si="12" ref="G102:G148">D102/C102*100</f>
        <v>20.969609147969344</v>
      </c>
      <c r="H102" s="79">
        <f aca="true" t="shared" si="13" ref="H102:H107">B102-D102</f>
        <v>1953.9000000000005</v>
      </c>
      <c r="I102" s="79">
        <f aca="true" t="shared" si="14" ref="I102:I148">C102-D102</f>
        <v>10035.2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</f>
        <v>17.3</v>
      </c>
      <c r="E103" s="83">
        <f>D103/D102*100</f>
        <v>0.649716453224171</v>
      </c>
      <c r="F103" s="1">
        <f>D103/B103*100</f>
        <v>24.400564174894214</v>
      </c>
      <c r="G103" s="83">
        <f>D103/C103*100</f>
        <v>6.676958703203397</v>
      </c>
      <c r="H103" s="87">
        <f t="shared" si="13"/>
        <v>53.60000000000001</v>
      </c>
      <c r="I103" s="87">
        <f t="shared" si="14"/>
        <v>241.8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</f>
        <v>2350.2000000000003</v>
      </c>
      <c r="E104" s="1">
        <f>D104/D102*100</f>
        <v>88.2637923911819</v>
      </c>
      <c r="F104" s="1">
        <f aca="true" t="shared" si="15" ref="F104:F148">D104/B104*100</f>
        <v>61.080645580476656</v>
      </c>
      <c r="G104" s="1">
        <f t="shared" si="12"/>
        <v>22.555784826527187</v>
      </c>
      <c r="H104" s="44">
        <f t="shared" si="13"/>
        <v>1497.4999999999995</v>
      </c>
      <c r="I104" s="44">
        <f t="shared" si="14"/>
        <v>8069.299999999999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295.19999999999936</v>
      </c>
      <c r="E106" s="84">
        <f>D106/D102*100</f>
        <v>11.086491155593922</v>
      </c>
      <c r="F106" s="84">
        <f t="shared" si="15"/>
        <v>42.29226361031504</v>
      </c>
      <c r="G106" s="84">
        <f t="shared" si="12"/>
        <v>14.618927351062212</v>
      </c>
      <c r="H106" s="124">
        <f>B106-D106</f>
        <v>402.80000000000155</v>
      </c>
      <c r="I106" s="124">
        <f t="shared" si="14"/>
        <v>1724.1000000000017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78604</v>
      </c>
      <c r="E107" s="82">
        <f>D107/D150*100</f>
        <v>20.31632931042236</v>
      </c>
      <c r="F107" s="82">
        <f>D107/B107*100</f>
        <v>64.95886974012816</v>
      </c>
      <c r="G107" s="82">
        <f t="shared" si="12"/>
        <v>14.214696090434146</v>
      </c>
      <c r="H107" s="81">
        <f t="shared" si="13"/>
        <v>42401.79999999999</v>
      </c>
      <c r="I107" s="81">
        <f t="shared" si="14"/>
        <v>474372.9999999999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</f>
        <v>499.2</v>
      </c>
      <c r="E108" s="6">
        <f>D108/D107*100</f>
        <v>0.6350821841127677</v>
      </c>
      <c r="F108" s="6">
        <f t="shared" si="15"/>
        <v>27.176220806794056</v>
      </c>
      <c r="G108" s="6">
        <f t="shared" si="12"/>
        <v>12.188690301787283</v>
      </c>
      <c r="H108" s="61">
        <f aca="true" t="shared" si="16" ref="H108:H148">B108-D108</f>
        <v>1337.7</v>
      </c>
      <c r="I108" s="61">
        <f t="shared" si="14"/>
        <v>3596.4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</f>
        <v>363.8</v>
      </c>
      <c r="E109" s="1">
        <f>D109/D108*100</f>
        <v>72.87660256410257</v>
      </c>
      <c r="F109" s="1">
        <f t="shared" si="15"/>
        <v>28.127416112571517</v>
      </c>
      <c r="G109" s="1">
        <f t="shared" si="12"/>
        <v>13.812742045713417</v>
      </c>
      <c r="H109" s="44">
        <f t="shared" si="16"/>
        <v>929.6000000000001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</f>
        <v>11.8</v>
      </c>
      <c r="E110" s="6">
        <f>D110/D107*100</f>
        <v>0.015011958678947637</v>
      </c>
      <c r="F110" s="6">
        <f>D110/B110*100</f>
        <v>2.6356935447844543</v>
      </c>
      <c r="G110" s="6">
        <f t="shared" si="12"/>
        <v>1.00391356134082</v>
      </c>
      <c r="H110" s="61">
        <f t="shared" si="16"/>
        <v>435.9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</f>
        <v>723.7</v>
      </c>
      <c r="E114" s="6">
        <f>D114/D107*100</f>
        <v>0.9206910589791869</v>
      </c>
      <c r="F114" s="6">
        <f t="shared" si="15"/>
        <v>65.07508317597339</v>
      </c>
      <c r="G114" s="6">
        <f t="shared" si="12"/>
        <v>24.82335185566303</v>
      </c>
      <c r="H114" s="61">
        <f t="shared" si="16"/>
        <v>388.39999999999986</v>
      </c>
      <c r="I114" s="61">
        <f t="shared" si="14"/>
        <v>2191.7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</f>
        <v>134.50000000000003</v>
      </c>
      <c r="E118" s="6">
        <f>D118/D107*100</f>
        <v>0.17111088494224216</v>
      </c>
      <c r="F118" s="6">
        <f t="shared" si="15"/>
        <v>74.39159292035399</v>
      </c>
      <c r="G118" s="6">
        <f t="shared" si="12"/>
        <v>31.81173131504258</v>
      </c>
      <c r="H118" s="61">
        <f t="shared" si="16"/>
        <v>46.29999999999998</v>
      </c>
      <c r="I118" s="61">
        <f t="shared" si="14"/>
        <v>288.29999999999995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87.0631970260223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12.873263447152816</v>
      </c>
      <c r="F124" s="6">
        <f t="shared" si="15"/>
        <v>68.87306783917887</v>
      </c>
      <c r="G124" s="6">
        <f t="shared" si="12"/>
        <v>23.251683172867022</v>
      </c>
      <c r="H124" s="61">
        <f t="shared" si="16"/>
        <v>4573.200000000001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0.012721998880464097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</f>
        <v>124.19999999999997</v>
      </c>
      <c r="E128" s="17">
        <f>D128/D107*100</f>
        <v>0.15800722609536408</v>
      </c>
      <c r="F128" s="6">
        <f t="shared" si="15"/>
        <v>22.03299627461415</v>
      </c>
      <c r="G128" s="6">
        <f t="shared" si="12"/>
        <v>9.909838027607115</v>
      </c>
      <c r="H128" s="61">
        <f t="shared" si="16"/>
        <v>439.50000000000006</v>
      </c>
      <c r="I128" s="61">
        <f t="shared" si="14"/>
        <v>1129.1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15.458937198067638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0.01793801842145438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</f>
        <v>107.8</v>
      </c>
      <c r="E136" s="17">
        <f>D136/D107*100</f>
        <v>0.13714314793140298</v>
      </c>
      <c r="F136" s="6">
        <f t="shared" si="15"/>
        <v>58.778625954198475</v>
      </c>
      <c r="G136" s="6">
        <f>D136/C136*100</f>
        <v>28.279118572927597</v>
      </c>
      <c r="H136" s="61">
        <f t="shared" si="16"/>
        <v>75.60000000000001</v>
      </c>
      <c r="I136" s="61">
        <f t="shared" si="14"/>
        <v>273.4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66.688654353562</v>
      </c>
      <c r="G137" s="1">
        <f>D137/C137*100</f>
        <v>33.02842208428618</v>
      </c>
      <c r="H137" s="44">
        <f t="shared" si="16"/>
        <v>50.5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</f>
        <v>299.70000000000005</v>
      </c>
      <c r="E138" s="17">
        <f>D138/D107*100</f>
        <v>0.3812783064475091</v>
      </c>
      <c r="F138" s="6">
        <f t="shared" si="15"/>
        <v>62.98865069356874</v>
      </c>
      <c r="G138" s="6">
        <f t="shared" si="12"/>
        <v>21.446972949763847</v>
      </c>
      <c r="H138" s="61">
        <f t="shared" si="16"/>
        <v>176.09999999999997</v>
      </c>
      <c r="I138" s="61">
        <f t="shared" si="14"/>
        <v>1097.7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</f>
        <v>259.09999999999997</v>
      </c>
      <c r="E139" s="1">
        <f>D139/D138*100</f>
        <v>86.45311978645309</v>
      </c>
      <c r="F139" s="1">
        <f aca="true" t="shared" si="17" ref="F139:F147">D139/B139*100</f>
        <v>74.47542397240586</v>
      </c>
      <c r="G139" s="1">
        <f t="shared" si="12"/>
        <v>24.362952515279733</v>
      </c>
      <c r="H139" s="44">
        <f t="shared" si="16"/>
        <v>88.80000000000001</v>
      </c>
      <c r="I139" s="44">
        <f t="shared" si="14"/>
        <v>804.4000000000001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</f>
        <v>12.7</v>
      </c>
      <c r="E140" s="1">
        <f>D140/D138*100</f>
        <v>4.23757090423757</v>
      </c>
      <c r="F140" s="1">
        <f t="shared" si="17"/>
        <v>53.58649789029536</v>
      </c>
      <c r="G140" s="1">
        <f>D140/C140*100</f>
        <v>33.86666666666667</v>
      </c>
      <c r="H140" s="44">
        <f t="shared" si="16"/>
        <v>11</v>
      </c>
      <c r="I140" s="44">
        <f t="shared" si="14"/>
        <v>24.8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v>22749.4</v>
      </c>
      <c r="C143" s="53">
        <f>67967+150-2500</f>
        <v>65617</v>
      </c>
      <c r="D143" s="76">
        <f>2189.1+2579.7+68.9+525.7+232.8+205.1+14+182+44.6+100.3+189.9+11.2+127+188.8+69.4+131.7+84.3+48.1+145.2+164.4+282.5+2057+0.1</f>
        <v>9641.8</v>
      </c>
      <c r="E143" s="17">
        <f>D143/D107*100</f>
        <v>12.266296880565873</v>
      </c>
      <c r="F143" s="99">
        <f t="shared" si="17"/>
        <v>42.382656245879005</v>
      </c>
      <c r="G143" s="6">
        <f t="shared" si="12"/>
        <v>14.694057942301535</v>
      </c>
      <c r="H143" s="61">
        <f t="shared" si="16"/>
        <v>13107.600000000002</v>
      </c>
      <c r="I143" s="61">
        <f t="shared" si="14"/>
        <v>55975.2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0.024426237850491066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</f>
        <v>2420.5</v>
      </c>
      <c r="E146" s="17">
        <f>D146/D107*100</f>
        <v>3.079359829016335</v>
      </c>
      <c r="F146" s="99">
        <f t="shared" si="17"/>
        <v>61.259870419113184</v>
      </c>
      <c r="G146" s="6">
        <f t="shared" si="12"/>
        <v>22.941388330742694</v>
      </c>
      <c r="H146" s="61">
        <f t="shared" si="16"/>
        <v>1530.6999999999998</v>
      </c>
      <c r="I146" s="61">
        <f t="shared" si="14"/>
        <v>8130.299999999999</v>
      </c>
      <c r="K146" s="38"/>
      <c r="L146" s="38"/>
    </row>
    <row r="147" spans="1:12" s="2" customFormat="1" ht="19.5" customHeight="1">
      <c r="A147" s="16" t="s">
        <v>51</v>
      </c>
      <c r="B147" s="73">
        <v>64186.8</v>
      </c>
      <c r="C147" s="53">
        <f>376354.8-1000+14285.9-198-200-300</f>
        <v>388942.7</v>
      </c>
      <c r="D147" s="76">
        <f>4905.7+9487.9+9000+1500+6413+155.4+2591.5+899.7+3383.3+1969.5+5413.3+1388</f>
        <v>47107.3</v>
      </c>
      <c r="E147" s="17">
        <f>D147/D107*100</f>
        <v>59.92990178616865</v>
      </c>
      <c r="F147" s="6">
        <f t="shared" si="17"/>
        <v>73.39094642512167</v>
      </c>
      <c r="G147" s="6">
        <f t="shared" si="12"/>
        <v>12.111629810766471</v>
      </c>
      <c r="H147" s="61">
        <f t="shared" si="16"/>
        <v>17079.5</v>
      </c>
      <c r="I147" s="61">
        <f t="shared" si="14"/>
        <v>341835.4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</f>
        <v>7371.3</v>
      </c>
      <c r="E148" s="17">
        <f>D148/D107*100</f>
        <v>9.377767034756502</v>
      </c>
      <c r="F148" s="6">
        <f t="shared" si="15"/>
        <v>75</v>
      </c>
      <c r="G148" s="6">
        <f t="shared" si="12"/>
        <v>25</v>
      </c>
      <c r="H148" s="61">
        <f t="shared" si="16"/>
        <v>2457.0999999999995</v>
      </c>
      <c r="I148" s="61">
        <f t="shared" si="14"/>
        <v>22113.9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81990.1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386900.6000000001</v>
      </c>
      <c r="E150" s="31">
        <v>100</v>
      </c>
      <c r="F150" s="3">
        <f>D150/B150*100</f>
        <v>64.09080239605471</v>
      </c>
      <c r="G150" s="3">
        <f aca="true" t="shared" si="18" ref="G150:G156">D150/C150*100</f>
        <v>20.583145297628423</v>
      </c>
      <c r="H150" s="47">
        <f aca="true" t="shared" si="19" ref="H150:H156">B150-D150</f>
        <v>216775.09999999998</v>
      </c>
      <c r="I150" s="47">
        <f aca="true" t="shared" si="20" ref="I150:I156">C150-D150</f>
        <v>1492795.5999999996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226366.4</v>
      </c>
      <c r="C151" s="60">
        <f>C8+C20+C34+C52+C60+C91+C115+C119+C46+C139+C131+C103</f>
        <v>722894.7</v>
      </c>
      <c r="D151" s="60">
        <f>D8+D20+D34+D52+D60+D91+D115+D119+D46+D139+D131+D103</f>
        <v>148307</v>
      </c>
      <c r="E151" s="6">
        <f>D151/D150*100</f>
        <v>38.33206771971921</v>
      </c>
      <c r="F151" s="6">
        <f aca="true" t="shared" si="21" ref="F151:F156">D151/B151*100</f>
        <v>65.51634871606386</v>
      </c>
      <c r="G151" s="6">
        <f t="shared" si="18"/>
        <v>20.51571273105198</v>
      </c>
      <c r="H151" s="61">
        <f t="shared" si="19"/>
        <v>78059.4</v>
      </c>
      <c r="I151" s="72">
        <f t="shared" si="20"/>
        <v>574587.7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57253.8</v>
      </c>
      <c r="C152" s="61">
        <f>C11+C23+C36+C55+C62+C92+C49+C140+C109+C112+C96+C137</f>
        <v>102336.00000000003</v>
      </c>
      <c r="D152" s="61">
        <f>D11+D23+D36+D55+D62+D92+D49+D140+D109+D112+D96+D137</f>
        <v>36262</v>
      </c>
      <c r="E152" s="6">
        <f>D152/D150*100</f>
        <v>9.372433126234487</v>
      </c>
      <c r="F152" s="6">
        <f t="shared" si="21"/>
        <v>63.3355340606213</v>
      </c>
      <c r="G152" s="6">
        <f t="shared" si="18"/>
        <v>35.434255784865535</v>
      </c>
      <c r="H152" s="61">
        <f t="shared" si="19"/>
        <v>20991.800000000003</v>
      </c>
      <c r="I152" s="72">
        <f t="shared" si="20"/>
        <v>66074.00000000003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7509.900000000001</v>
      </c>
      <c r="E153" s="6">
        <f>D153/D150*100</f>
        <v>1.9410411873230486</v>
      </c>
      <c r="F153" s="6">
        <f t="shared" si="21"/>
        <v>64.05851494860751</v>
      </c>
      <c r="G153" s="6">
        <f t="shared" si="18"/>
        <v>26.182316416286945</v>
      </c>
      <c r="H153" s="61">
        <f t="shared" si="19"/>
        <v>4213.599999999999</v>
      </c>
      <c r="I153" s="72">
        <f t="shared" si="20"/>
        <v>21173.199999999997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5844.1</v>
      </c>
      <c r="E154" s="6">
        <f>D154/D150*100</f>
        <v>1.5104913251620697</v>
      </c>
      <c r="F154" s="6">
        <f t="shared" si="21"/>
        <v>65.57783587867635</v>
      </c>
      <c r="G154" s="6">
        <f t="shared" si="18"/>
        <v>19.99261066049064</v>
      </c>
      <c r="H154" s="61">
        <f t="shared" si="19"/>
        <v>3067.6000000000004</v>
      </c>
      <c r="I154" s="72">
        <f t="shared" si="20"/>
        <v>23387.199999999997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17.1</v>
      </c>
      <c r="E155" s="6">
        <f>D155/D150*100</f>
        <v>0.004419739850493898</v>
      </c>
      <c r="F155" s="6">
        <f t="shared" si="21"/>
        <v>44.186046511627914</v>
      </c>
      <c r="G155" s="6">
        <f t="shared" si="18"/>
        <v>9.149277688603531</v>
      </c>
      <c r="H155" s="61">
        <f t="shared" si="19"/>
        <v>21.599999999999994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299381.60000000003</v>
      </c>
      <c r="C156" s="78">
        <f>C150-C151-C152-C153-C154-C155</f>
        <v>996364.1999999997</v>
      </c>
      <c r="D156" s="78">
        <f>D150-D151-D152-D153-D154-D155</f>
        <v>188960.5000000001</v>
      </c>
      <c r="E156" s="36">
        <f>D156/D150*100</f>
        <v>48.83954690171068</v>
      </c>
      <c r="F156" s="36">
        <f t="shared" si="21"/>
        <v>63.11693838231878</v>
      </c>
      <c r="G156" s="36">
        <f t="shared" si="18"/>
        <v>18.965002957753814</v>
      </c>
      <c r="H156" s="127">
        <f t="shared" si="19"/>
        <v>110421.09999999995</v>
      </c>
      <c r="I156" s="127">
        <f t="shared" si="20"/>
        <v>807403.6999999996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386900.6000000001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386900.6000000001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2017-04-03T07:21:56Z</dcterms:modified>
  <cp:category/>
  <cp:version/>
  <cp:contentType/>
  <cp:contentStatus/>
</cp:coreProperties>
</file>